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9357f90cd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il inventory" sheetId="1" r:id="Rb7435718c63445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%"/>
    <x:numFmt numFmtId="202" formatCode="#,##0.00"/>
    <x:numFmt numFmtId="203" formatCode="@"/>
    <x:numFmt numFmtId="204" formatCode="0"/>
  </x:numFmts>
  <x:fonts count="8">
    <x:font>
      <x:sz val="11"/>
      <x:name val="Carlito"/>
    </x:font>
    <x:font>
      <x:sz val="11"/>
      <x:color rgb="FF252923"/>
      <x:name val="Arial"/>
    </x:font>
    <x:font>
      <x:b/>
      <x:sz val="17"/>
      <x:color rgb="FF252923"/>
      <x:name val="Arial"/>
    </x:font>
    <x:font>
      <x:b/>
      <x:sz val="10"/>
      <x:color rgb="FF3155CE"/>
      <x:name val="Arial"/>
    </x:font>
    <x:font>
      <x:sz val="10"/>
      <x:color rgb="FF62695F"/>
      <x:name val="Arial"/>
    </x:font>
    <x:font>
      <x:b/>
      <x:sz val="14"/>
      <x:color rgb="FF252923"/>
      <x:name val="Arial"/>
    </x:font>
    <x:font>
      <x:sz val="11"/>
      <x:color rgb="FF3155C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AF7EF"/>
      </x:patternFill>
    </x:fill>
    <x:fill>
      <x:patternFill patternType="solid">
        <x:fgColor rgb="FFEAF0FF"/>
      </x:patternFill>
    </x:fill>
    <x:fill>
      <x:patternFill patternType="solid">
        <x:fgColor rgb="FF25292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8DBC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4" fontId="6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4" fontId="5" fillId="2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B24"/>
      </x:font>
      <x:fill>
        <x:patternFill patternType="solid">
          <x:bgColor rgb="FFFCE7DD"/>
        </x:patternFill>
      </x:fill>
    </x:dxf>
    <x:dxf>
      <x:font>
        <x:b/>
        <x:color rgb="FFA33B24"/>
      </x:font>
      <x:fill>
        <x:patternFill patternType="solid">
          <x:bgColor rgb="FFFCE7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e27f4c9cd4d06" /><Relationship Type="http://schemas.openxmlformats.org/officeDocument/2006/relationships/theme" Target="/xl/theme/theme1.xml" Id="Rf5b7300e84a74fef" /><Relationship Type="http://schemas.openxmlformats.org/officeDocument/2006/relationships/sharedStrings" Target="/xl/sharedStrings.xml" Id="R42b37f2bb7284f7c" /><Relationship Type="http://schemas.openxmlformats.org/officeDocument/2006/relationships/worksheet" Target="/xl/worksheets/sheet1.xml" Id="Rb7435718c63445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923"/>
  </x:sheetPr>
  <x:sheetViews>
    <x:sheetView showGridLines="0" workbookViewId="0"/>
  </x:sheetViews>
  <x:sheetFormatPr defaultRowHeight="15"/>
  <x:cols>
    <x:col min="1" max="1" width="29" hidden="0" customWidth="1"/>
    <x:col min="2" max="2" width="1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  <x:col min="8" max="8" width="16" hidden="0" customWidth="1"/>
    <x:col min="9" max="9" width="24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Soil inventory</x:v>
      </x:c>
      <x:c r="B2" s="3"/>
      <x:c r="C2" s="3"/>
      <x:c r="D2" s="3"/>
      <x:c r="E2" s="3"/>
      <x:c r="F2" s="3"/>
      <x:c r="G2" s="3"/>
      <x:c r="H2" s="3"/>
      <x:c r="I2" s="3"/>
    </x:row>
    <x:row r="3" ht="23" customHeight="1">
      <x:c r="A3" s="5" t="str">
        <x:v>BOTTOYOU</x:v>
      </x:c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7" t="str">
        <x:v>Blue cells are editable.</x:v>
      </x:c>
      <x:c r="B4" s="7"/>
      <x:c r="C4" s="7"/>
      <x:c r="D4" s="7" t="str">
        <x:v>Metric units</x:v>
      </x:c>
      <x:c r="E4" s="7"/>
      <x:c r="F4" s="7"/>
      <x:c r="G4" s="7" t="str">
        <x:v>Example values</x:v>
      </x:c>
      <x:c r="H4" s="7"/>
      <x:c r="I4" s="7"/>
    </x:row>
    <x:row r="5" ht="23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7" customHeight="1">
      <x:c r="A6" s="3" t="str">
        <x:v>New fill (L)</x:v>
      </x:c>
      <x:c r="B6" s="29" t="n">
        <x:f>IF(COUNTIFS(F21:F30,"Input needed")&gt;0,"Check planter inputs",IF(COUNTIFS(G21:G30,"Ready")=0,"Add planters",SUM(F21:F30)))</x:f>
        <x:v>47.6</x:v>
      </x:c>
      <x:c r="C6" s="3"/>
      <x:c r="D6" s="3" t="str">
        <x:v>Bags to buy</x:v>
      </x:c>
      <x:c r="E6" s="30" t="n">
        <x:f>IF(AND(ISNUMBER(B8),H15="Ready"),ROUNDUP(MAX(0,B8/B13-1.77635683940025E-15*MAX(1,ABS(B8/B13))),0),"Check inputs")</x:f>
        <x:v>2</x:v>
      </x:c>
      <x:c r="F6" s="3"/>
      <x:c r="G6" s="3" t="str">
        <x:v>Purchase cost</x:v>
      </x:c>
      <x:c r="H6" s="31" t="n">
        <x:f>IF(ISNUMBER(E6),ROUND(E6*E13,2),"Check inputs")</x:f>
        <x:v>12</x:v>
      </x:c>
      <x:c r="I6" s="3"/>
    </x:row>
    <x:row r="7" ht="27" customHeight="1">
      <x:c r="A7" s="3" t="str">
        <x:v>With allowance (L)</x:v>
      </x:c>
      <x:c r="B7" s="29" t="n">
        <x:f>IF(AND(ISNUMBER(B6),H14="Ready"),B6*(1+E12),"Check inputs")</x:f>
        <x:v>52.36000000000001</x:v>
      </x:c>
      <x:c r="C7" s="3"/>
      <x:c r="D7" s="3" t="str">
        <x:v>Litres bought</x:v>
      </x:c>
      <x:c r="E7" s="29" t="n">
        <x:f>IF(ISNUMBER(E6),E6*B13,"Check inputs")</x:f>
        <x:v>50</x:v>
      </x:c>
      <x:c r="F7" s="3"/>
      <x:c r="G7" s="3" t="str">
        <x:v>Soil left over (L)</x:v>
      </x:c>
      <x:c r="H7" s="31" t="n">
        <x:f>IF(ISNUMBER(E7),MAX(0,B12+E7-B7),"Check inputs")</x:f>
        <x:v>9.639999999999993</x:v>
      </x:c>
      <x:c r="I7" s="3"/>
    </x:row>
    <x:row r="8" ht="27" customHeight="1">
      <x:c r="A8" s="3" t="str">
        <x:v>Still to buy (L)</x:v>
      </x:c>
      <x:c r="B8" s="29" t="n">
        <x:f>IF(ISNUMBER(B7),MAX(0,B7-B12),"Check inputs")</x:f>
        <x:v>40.36000000000001</x:v>
      </x:c>
      <x:c r="C8" s="3"/>
      <x:c r="D8" s="3" t="str">
        <x:v>Containers</x:v>
      </x:c>
      <x:c r="E8" s="30" t="n">
        <x:f>IF(ISNUMBER(B6),SUM(B21:B30),"Check inputs")</x:f>
        <x:v>3</x:v>
      </x:c>
      <x:c r="F8" s="3"/>
      <x:c r="G8" s="3" t="str">
        <x:v>Currency</x:v>
      </x:c>
      <x:c r="H8" s="8" t="str">
        <x:f>H12</x:f>
        <x:v>USD</x:v>
      </x:c>
      <x:c r="I8" s="3"/>
    </x:row>
    <x:row r="9" ht="27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7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13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6" customHeight="1">
      <x:c r="A12" s="3" t="str">
        <x:v>Loose stock (L)</x:v>
      </x:c>
      <x:c r="B12" s="12" t="n">
        <x:v>12</x:v>
      </x:c>
      <x:c r="C12" s="3"/>
      <x:c r="D12" s="3" t="str">
        <x:v>Extra allowance</x:v>
      </x:c>
      <x:c r="E12" s="13" t="n">
        <x:v>0.1</x:v>
      </x:c>
      <x:c r="F12" s="3"/>
      <x:c r="G12" s="3" t="str">
        <x:v>Currency</x:v>
      </x:c>
      <x:c r="H12" s="15" t="str">
        <x:v>USD</x:v>
      </x:c>
      <x:c r="I12" s="3"/>
    </x:row>
    <x:row r="13" ht="26" customHeight="1">
      <x:c r="A13" s="3" t="str">
        <x:v>Bag volume (L)</x:v>
      </x:c>
      <x:c r="B13" s="12" t="n">
        <x:v>25</x:v>
      </x:c>
      <x:c r="C13" s="3"/>
      <x:c r="D13" s="3" t="str">
        <x:v>Price per bag</x:v>
      </x:c>
      <x:c r="E13" s="14" t="n">
        <x:v>6</x:v>
      </x:c>
      <x:c r="F13" s="3"/>
      <x:c r="G13" s="3" t="str">
        <x:v>Soil mix</x:v>
      </x:c>
      <x:c r="H13" s="15" t="str">
        <x:v>Example mix</x:v>
      </x:c>
      <x:c r="I13" s="3"/>
    </x:row>
    <x:row r="14" ht="26" customHeight="1">
      <x:c r="A14" s="3"/>
      <x:c r="B14" s="3"/>
      <x:c r="C14" s="3"/>
      <x:c r="D14" s="3"/>
      <x:c r="E14" s="3"/>
      <x:c r="F14" s="3"/>
      <x:c r="G14" s="3" t="str">
        <x:v>Fill settings</x:v>
      </x:c>
      <x:c r="H14" s="3" t="str">
        <x:f>IF(AND(COUNT(B12,E12)=2,B12&gt;=0,E12&gt;=0,E12&lt;=0.3),"Ready","Check fill inputs")</x:f>
        <x:v>Ready</x:v>
      </x:c>
      <x:c r="I14" s="3"/>
    </x:row>
    <x:row r="15" ht="26" customHeight="1">
      <x:c r="A15" s="3"/>
      <x:c r="B15" s="3"/>
      <x:c r="C15" s="3"/>
      <x:c r="D15" s="3"/>
      <x:c r="E15" s="3"/>
      <x:c r="F15" s="3"/>
      <x:c r="G15" s="3" t="str">
        <x:v>Bag settings</x:v>
      </x:c>
      <x:c r="H15" s="3" t="str">
        <x:f>IF(AND(COUNT(B13,E13)=2,B13&gt;0,E13&gt;=0,ABS(E13*100-ROUND(E13*100,0))&lt;0.0000001),"Ready","Check bag inputs")</x:f>
        <x:v>Ready</x:v>
      </x:c>
      <x:c r="I15" s="3"/>
    </x:row>
    <x:row r="16" ht="26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6" customHeight="1">
      <x:c r="A17" s="3" t="str">
        <x:v>Enter litres, not bag counts.</x:v>
      </x:c>
      <x:c r="B17" s="3"/>
      <x:c r="C17" s="3"/>
      <x:c r="D17" s="3" t="str">
        <x:v>Retained soil stays in pots.</x:v>
      </x:c>
      <x:c r="E17" s="3"/>
      <x:c r="F17" s="3"/>
      <x:c r="G17" s="3"/>
      <x:c r="H17" s="3"/>
      <x:c r="I17" s="3"/>
    </x:row>
    <x:row r="18" ht="26" customHeight="1">
      <x:c r="A18" s="3" t="str">
        <x:v>Use target fill, below the rim.</x:v>
      </x:c>
      <x:c r="B18" s="3"/>
      <x:c r="C18" s="3"/>
      <x:c r="D18" s="3" t="str">
        <x:v>Loose stock is counted once.</x:v>
      </x:c>
      <x:c r="E18" s="3"/>
      <x:c r="F18" s="3"/>
      <x:c r="G18" s="3"/>
      <x:c r="H18" s="3"/>
      <x:c r="I18" s="3"/>
    </x:row>
    <x:row r="19" ht="13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37" customHeight="1">
      <x:c r="A20" s="24" t="str">
        <x:v>Planter group</x:v>
      </x:c>
      <x:c r="B20" s="25" t="str">
        <x:v>Quantity</x:v>
      </x:c>
      <x:c r="C20" s="25" t="str">
        <x:v>Target fill (L each)</x:v>
      </x:c>
      <x:c r="D20" s="25" t="str">
        <x:v>Retained (L each)</x:v>
      </x:c>
      <x:c r="E20" s="25" t="str">
        <x:v>New fill (L each)</x:v>
      </x:c>
      <x:c r="F20" s="25" t="str">
        <x:v>Group new fill (L)</x:v>
      </x:c>
      <x:c r="G20" s="26" t="str">
        <x:v>Input status</x:v>
      </x:c>
      <x:c r="H20" s="3"/>
      <x:c r="I20" s="3"/>
    </x:row>
    <x:row r="21" ht="28" customHeight="1">
      <x:c r="A21" s="15" t="str">
        <x:v>Tomato pots</x:v>
      </x:c>
      <x:c r="B21" s="27" t="n">
        <x:v>2</x:v>
      </x:c>
      <x:c r="C21" s="12" t="n">
        <x:v>18</x:v>
      </x:c>
      <x:c r="D21" s="12" t="n">
        <x:v>5</x:v>
      </x:c>
      <x:c r="E21" s="28" t="n">
        <x:f>IF(G21="","",IF(G21="Ready",C21-D21,"Input needed"))</x:f>
        <x:v>13</x:v>
      </x:c>
      <x:c r="F21" s="28" t="n">
        <x:f>IF(G21="","",IF(G21="Ready",E21*B21,"Input needed"))</x:f>
        <x:v>26</x:v>
      </x:c>
      <x:c r="G21" s="3" t="str">
        <x:f>IF(COUNTA(A21:D21)=0,"",IF(A21="","Name needed",IF(COUNT(B21:D21)&lt;&gt;3,"Enter numbers",IF(OR(B21&lt;1,B21&gt;99,B21&lt;&gt;INT(B21),C21&lt;=0,D21&lt;0),"Check quantities",IF(D21&gt;C21,"Retained too large","Ready")))))</x:f>
        <x:v>Ready</x:v>
      </x:c>
      <x:c r="H21" s="3"/>
      <x:c r="I21" s="3"/>
    </x:row>
    <x:row r="22" ht="28" customHeight="1">
      <x:c r="A22" s="15" t="str">
        <x:v>Herb trough</x:v>
      </x:c>
      <x:c r="B22" s="27" t="n">
        <x:v>1</x:v>
      </x:c>
      <x:c r="C22" s="12" t="n">
        <x:v>21.6</x:v>
      </x:c>
      <x:c r="D22" s="12" t="n">
        <x:v>0</x:v>
      </x:c>
      <x:c r="E22" s="28" t="n">
        <x:f>IF(G22="","",IF(G22="Ready",C22-D22,"Input needed"))</x:f>
        <x:v>21.6</x:v>
      </x:c>
      <x:c r="F22" s="28" t="n">
        <x:f>IF(G22="","",IF(G22="Ready",E22*B22,"Input needed"))</x:f>
        <x:v>21.6</x:v>
      </x:c>
      <x:c r="G22" s="3" t="str">
        <x:f>IF(COUNTA(A22:D22)=0,"",IF(A22="","Name needed",IF(COUNT(B22:D22)&lt;&gt;3,"Enter numbers",IF(OR(B22&lt;1,B22&gt;99,B22&lt;&gt;INT(B22),C22&lt;=0,D22&lt;0),"Check quantities",IF(D22&gt;C22,"Retained too large","Ready")))))</x:f>
        <x:v>Ready</x:v>
      </x:c>
      <x:c r="H22" s="3"/>
      <x:c r="I22" s="3"/>
    </x:row>
    <x:row r="23" ht="28" customHeight="1">
      <x:c r="A23" s="15"/>
      <x:c r="B23" s="27"/>
      <x:c r="C23" s="12"/>
      <x:c r="D23" s="12"/>
      <x:c r="E23" s="28" t="str">
        <x:f>IF(G23="","",IF(G23="Ready",C23-D23,"Input needed"))</x:f>
      </x:c>
      <x:c r="F23" s="28" t="str">
        <x:f>IF(G23="","",IF(G23="Ready",E23*B23,"Input needed"))</x:f>
      </x:c>
      <x:c r="G23" s="3" t="str">
        <x:f>IF(COUNTA(A23:D23)=0,"",IF(A23="","Name needed",IF(COUNT(B23:D23)&lt;&gt;3,"Enter numbers",IF(OR(B23&lt;1,B23&gt;99,B23&lt;&gt;INT(B23),C23&lt;=0,D23&lt;0),"Check quantities",IF(D23&gt;C23,"Retained too large","Ready")))))</x:f>
      </x:c>
      <x:c r="H23" s="3"/>
      <x:c r="I23" s="3"/>
    </x:row>
    <x:row r="24" ht="28" customHeight="1">
      <x:c r="A24" s="15"/>
      <x:c r="B24" s="27"/>
      <x:c r="C24" s="12"/>
      <x:c r="D24" s="12"/>
      <x:c r="E24" s="28" t="str">
        <x:f>IF(G24="","",IF(G24="Ready",C24-D24,"Input needed"))</x:f>
      </x:c>
      <x:c r="F24" s="28" t="str">
        <x:f>IF(G24="","",IF(G24="Ready",E24*B24,"Input needed"))</x:f>
      </x:c>
      <x:c r="G24" s="3" t="str">
        <x:f>IF(COUNTA(A24:D24)=0,"",IF(A24="","Name needed",IF(COUNT(B24:D24)&lt;&gt;3,"Enter numbers",IF(OR(B24&lt;1,B24&gt;99,B24&lt;&gt;INT(B24),C24&lt;=0,D24&lt;0),"Check quantities",IF(D24&gt;C24,"Retained too large","Ready")))))</x:f>
      </x:c>
      <x:c r="H24" s="3"/>
      <x:c r="I24" s="3"/>
    </x:row>
    <x:row r="25" ht="28" customHeight="1">
      <x:c r="A25" s="15"/>
      <x:c r="B25" s="27"/>
      <x:c r="C25" s="12"/>
      <x:c r="D25" s="12"/>
      <x:c r="E25" s="28" t="str">
        <x:f>IF(G25="","",IF(G25="Ready",C25-D25,"Input needed"))</x:f>
      </x:c>
      <x:c r="F25" s="28" t="str">
        <x:f>IF(G25="","",IF(G25="Ready",E25*B25,"Input needed"))</x:f>
      </x:c>
      <x:c r="G25" s="3" t="str">
        <x:f>IF(COUNTA(A25:D25)=0,"",IF(A25="","Name needed",IF(COUNT(B25:D25)&lt;&gt;3,"Enter numbers",IF(OR(B25&lt;1,B25&gt;99,B25&lt;&gt;INT(B25),C25&lt;=0,D25&lt;0),"Check quantities",IF(D25&gt;C25,"Retained too large","Ready")))))</x:f>
      </x:c>
      <x:c r="H25" s="3"/>
      <x:c r="I25" s="3"/>
    </x:row>
    <x:row r="26" ht="28" customHeight="1">
      <x:c r="A26" s="15"/>
      <x:c r="B26" s="27"/>
      <x:c r="C26" s="12"/>
      <x:c r="D26" s="12"/>
      <x:c r="E26" s="28" t="str">
        <x:f>IF(G26="","",IF(G26="Ready",C26-D26,"Input needed"))</x:f>
      </x:c>
      <x:c r="F26" s="28" t="str">
        <x:f>IF(G26="","",IF(G26="Ready",E26*B26,"Input needed"))</x:f>
      </x:c>
      <x:c r="G26" s="3" t="str">
        <x:f>IF(COUNTA(A26:D26)=0,"",IF(A26="","Name needed",IF(COUNT(B26:D26)&lt;&gt;3,"Enter numbers",IF(OR(B26&lt;1,B26&gt;99,B26&lt;&gt;INT(B26),C26&lt;=0,D26&lt;0),"Check quantities",IF(D26&gt;C26,"Retained too large","Ready")))))</x:f>
      </x:c>
      <x:c r="H26" s="3"/>
      <x:c r="I26" s="3"/>
    </x:row>
    <x:row r="27" ht="28" customHeight="1">
      <x:c r="A27" s="15"/>
      <x:c r="B27" s="27"/>
      <x:c r="C27" s="12"/>
      <x:c r="D27" s="12"/>
      <x:c r="E27" s="28" t="str">
        <x:f>IF(G27="","",IF(G27="Ready",C27-D27,"Input needed"))</x:f>
      </x:c>
      <x:c r="F27" s="28" t="str">
        <x:f>IF(G27="","",IF(G27="Ready",E27*B27,"Input needed"))</x:f>
      </x:c>
      <x:c r="G27" s="3" t="str">
        <x:f>IF(COUNTA(A27:D27)=0,"",IF(A27="","Name needed",IF(COUNT(B27:D27)&lt;&gt;3,"Enter numbers",IF(OR(B27&lt;1,B27&gt;99,B27&lt;&gt;INT(B27),C27&lt;=0,D27&lt;0),"Check quantities",IF(D27&gt;C27,"Retained too large","Ready")))))</x:f>
      </x:c>
      <x:c r="H27" s="3"/>
      <x:c r="I27" s="3"/>
    </x:row>
    <x:row r="28" ht="28" customHeight="1">
      <x:c r="A28" s="15"/>
      <x:c r="B28" s="27"/>
      <x:c r="C28" s="12"/>
      <x:c r="D28" s="12"/>
      <x:c r="E28" s="28" t="str">
        <x:f>IF(G28="","",IF(G28="Ready",C28-D28,"Input needed"))</x:f>
      </x:c>
      <x:c r="F28" s="28" t="str">
        <x:f>IF(G28="","",IF(G28="Ready",E28*B28,"Input needed"))</x:f>
      </x:c>
      <x:c r="G28" s="3" t="str">
        <x:f>IF(COUNTA(A28:D28)=0,"",IF(A28="","Name needed",IF(COUNT(B28:D28)&lt;&gt;3,"Enter numbers",IF(OR(B28&lt;1,B28&gt;99,B28&lt;&gt;INT(B28),C28&lt;=0,D28&lt;0),"Check quantities",IF(D28&gt;C28,"Retained too large","Ready")))))</x:f>
      </x:c>
      <x:c r="H28" s="3"/>
      <x:c r="I28" s="3"/>
    </x:row>
    <x:row r="29" ht="28" customHeight="1">
      <x:c r="A29" s="15"/>
      <x:c r="B29" s="27"/>
      <x:c r="C29" s="12"/>
      <x:c r="D29" s="12"/>
      <x:c r="E29" s="28" t="str">
        <x:f>IF(G29="","",IF(G29="Ready",C29-D29,"Input needed"))</x:f>
      </x:c>
      <x:c r="F29" s="28" t="str">
        <x:f>IF(G29="","",IF(G29="Ready",E29*B29,"Input needed"))</x:f>
      </x:c>
      <x:c r="G29" s="3" t="str">
        <x:f>IF(COUNTA(A29:D29)=0,"",IF(A29="","Name needed",IF(COUNT(B29:D29)&lt;&gt;3,"Enter numbers",IF(OR(B29&lt;1,B29&gt;99,B29&lt;&gt;INT(B29),C29&lt;=0,D29&lt;0),"Check quantities",IF(D29&gt;C29,"Retained too large","Ready")))))</x:f>
      </x:c>
      <x:c r="H29" s="3"/>
      <x:c r="I29" s="3"/>
    </x:row>
    <x:row r="30" ht="28" customHeight="1">
      <x:c r="A30" s="15"/>
      <x:c r="B30" s="27"/>
      <x:c r="C30" s="12"/>
      <x:c r="D30" s="12"/>
      <x:c r="E30" s="28" t="str">
        <x:f>IF(G30="","",IF(G30="Ready",C30-D30,"Input needed"))</x:f>
      </x:c>
      <x:c r="F30" s="28" t="str">
        <x:f>IF(G30="","",IF(G30="Ready",E30*B30,"Input needed"))</x:f>
      </x:c>
      <x:c r="G30" s="3" t="str">
        <x:f>IF(COUNTA(A30:D30)=0,"",IF(A30="","Name needed",IF(COUNT(B30:D30)&lt;&gt;3,"Enter numbers",IF(OR(B30&lt;1,B30&gt;99,B30&lt;&gt;INT(B30),C30&lt;=0,D30&lt;0),"Check quantities",IF(D30&gt;C30,"Retained too large","Ready")))))</x:f>
      </x:c>
      <x:c r="H30" s="3"/>
      <x:c r="I30" s="3"/>
    </x:row>
    <x:row r="31" ht="14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3" customHeight="1">
      <x:c r="A32" s="9" t="str">
        <x:v>Target fill is the volume up to your intended soil level, in litres per container.</x:v>
      </x:c>
      <x:c r="B32" s="9"/>
      <x:c r="C32" s="9"/>
      <x:c r="D32" s="9"/>
      <x:c r="E32" s="9"/>
      <x:c r="F32" s="9"/>
      <x:c r="G32" s="9"/>
      <x:c r="H32" s="9"/>
      <x:c r="I32" s="9"/>
    </x:row>
    <x:row r="33" ht="23" customHeight="1">
      <x:c r="A33" s="9" t="str">
        <x:v>Retained soil is already inside each container. Do not also include it in loose stock.</x:v>
      </x:c>
      <x:c r="B33" s="9"/>
      <x:c r="C33" s="9"/>
      <x:c r="D33" s="9"/>
      <x:c r="E33" s="9"/>
      <x:c r="F33" s="9"/>
      <x:c r="G33" s="9"/>
      <x:c r="H33" s="9"/>
      <x:c r="I33" s="9"/>
    </x:row>
    <x:row r="34" ht="23" customHeight="1">
      <x:c r="A34" s="9" t="str">
        <x:v>Use one compatible soil mix per file. Root balls, drainage inserts and settling are not calculated.</x:v>
      </x:c>
      <x:c r="B34" s="9"/>
      <x:c r="C34" s="9"/>
      <x:c r="D34" s="9"/>
      <x:c r="E34" s="9"/>
      <x:c r="F34" s="9"/>
      <x:c r="G34" s="9"/>
      <x:c r="H34" s="9"/>
      <x:c r="I34" s="9"/>
    </x:row>
    <x:row r="35" ht="23" customHeight="1">
      <x:c r="A35" s="9" t="str">
        <x:v>Blank rows are unused. Enter 0 for retained soil when filling an empty container.</x:v>
      </x:c>
      <x:c r="B35" s="9"/>
      <x:c r="C35" s="9"/>
      <x:c r="D35" s="9"/>
      <x:c r="E35" s="9"/>
      <x:c r="F35" s="9"/>
      <x:c r="G35" s="9"/>
      <x:c r="H35" s="9"/>
      <x:c r="I35" s="9"/>
    </x:row>
    <x:row r="36" ht="23" customHeight="1">
      <x:c r="A36" s="9" t="str">
        <x:v>Bag prices and extra allowance are examples. Costs exclude tax and delivery.</x:v>
      </x:c>
      <x:c r="B36" s="9"/>
      <x:c r="C36" s="9"/>
      <x:c r="D36" s="9"/>
      <x:c r="E36" s="9"/>
      <x:c r="F36" s="9"/>
      <x:c r="G36" s="9"/>
      <x:c r="H36" s="9"/>
      <x:c r="I36" s="9"/>
    </x:row>
    <x:row r="37" ht="23" customHeight="1">
      <x:c r="A37" s="9" t="str">
        <x:v>Find a container fill volume: https://axo-labs.foggy-guppy-0301.chatgpt.site/planter-fill/</x:v>
      </x:c>
      <x:c r="B37" s="9"/>
      <x:c r="C37" s="9"/>
      <x:c r="D37" s="9"/>
      <x:c r="E37" s="9"/>
      <x:c r="F37" s="9"/>
      <x:c r="G37" s="9"/>
      <x:c r="H37" s="9"/>
      <x:c r="I37" s="9"/>
    </x:row>
    <x:row r="38" ht="23" customHeight="1">
      <x:c r="A38" s="9" t="str">
        <x:v>Whole-container rounding ignores only tiny floating-point arithmetic noise.</x:v>
      </x:c>
      <x:c r="B38" s="9"/>
      <x:c r="C38" s="9"/>
      <x:c r="D38" s="9"/>
      <x:c r="E38" s="9"/>
      <x:c r="F38" s="9"/>
      <x:c r="G38" s="9"/>
      <x:c r="H38" s="9"/>
      <x:c r="I38" s="9"/>
    </x:row>
  </x:sheetData>
  <x:conditionalFormatting sqref="G21:G30">
    <x:cfRule type="expression" dxfId="0" priority="1">
      <x:formula>AND(G21&lt;&gt;"",G21&lt;&gt;"Ready")</x:formula>
    </x:cfRule>
  </x:conditionalFormatting>
  <x:conditionalFormatting sqref="H14:H15">
    <x:cfRule type="expression" dxfId="1" priority="2">
      <x:formula>AND(H14&lt;&gt;"",H14&lt;&gt;"Ready")</x:formula>
    </x:cfRule>
  </x:conditionalFormatting>
  <x:dataValidations count="2">
    <x:dataValidation type="list" sqref="H12">
      <x:formula1>"USD,GBP,EUR,CAD,AUD"</x:formula1>
    </x:dataValidation>
    <x:dataValidation type="whole" operator="between" sqref="B21:B30">
      <x:formula1>1</x:formula1>
      <x:formula2>99</x:formula2>
    </x:dataValidation>
  </x:dataValidations>
  <x:pageMargins left="0.7" right="0.7" top="0.75" bottom="0.75" header="0.3" footer="0.3"/>
</x:worksheet>
</file>